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JK Documents\CACUBO\"/>
    </mc:Choice>
  </mc:AlternateContent>
  <xr:revisionPtr revIDLastSave="0" documentId="8_{BF7BE543-4256-4609-A094-6B1D288BCA0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Expense Report" sheetId="1" r:id="rId1"/>
    <sheet name="Drop Down Lists" sheetId="2" r:id="rId2"/>
    <sheet name="Sheet3" sheetId="3" r:id="rId3"/>
  </sheets>
  <definedNames>
    <definedName name="Check_Payable">'Drop Down Lists'!$B$1:$B$2</definedName>
    <definedName name="Committee">'Drop Down Lists'!$B$9:$B$27</definedName>
    <definedName name="Job_Title">'Drop Down Lists'!$B$33:$B$54</definedName>
    <definedName name="Mail_Check">'Drop Down Lists'!$B$5:$B$6</definedName>
    <definedName name="_xlnm.Print_Area" localSheetId="0">'Expense Report'!$A$1:$J$64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1" l="1"/>
  <c r="D14" i="1" l="1"/>
  <c r="D18" i="1" l="1"/>
  <c r="J31" i="1" l="1"/>
  <c r="C18" i="1" l="1"/>
  <c r="C39" i="1" l="1"/>
  <c r="C41" i="1"/>
  <c r="C40" i="1"/>
  <c r="G18" i="1" l="1"/>
  <c r="G33" i="1" s="1"/>
  <c r="D33" i="1"/>
  <c r="H18" i="1"/>
  <c r="H33" i="1" s="1"/>
  <c r="E18" i="1"/>
  <c r="I18" i="1"/>
  <c r="I33" i="1" s="1"/>
  <c r="F18" i="1"/>
  <c r="F33" i="1" s="1"/>
  <c r="C33" i="1"/>
  <c r="D13" i="1"/>
  <c r="C13" i="1"/>
  <c r="J18" i="1" l="1"/>
  <c r="E33" i="1"/>
  <c r="E14" i="1"/>
  <c r="E13" i="1" l="1"/>
  <c r="F14" i="1"/>
  <c r="J15" i="1"/>
  <c r="H59" i="1" s="1"/>
  <c r="J16" i="1"/>
  <c r="J19" i="1"/>
  <c r="J20" i="1"/>
  <c r="J21" i="1"/>
  <c r="J22" i="1"/>
  <c r="H60" i="1" s="1"/>
  <c r="J23" i="1"/>
  <c r="J24" i="1"/>
  <c r="J25" i="1"/>
  <c r="J26" i="1"/>
  <c r="J27" i="1"/>
  <c r="J28" i="1"/>
  <c r="J29" i="1"/>
  <c r="J30" i="1"/>
  <c r="H61" i="1" l="1"/>
  <c r="H62" i="1"/>
  <c r="H63" i="1"/>
  <c r="J33" i="1"/>
  <c r="F13" i="1"/>
  <c r="G14" i="1"/>
  <c r="H64" i="1" l="1"/>
  <c r="J39" i="1"/>
  <c r="H14" i="1"/>
  <c r="G13" i="1"/>
  <c r="H13" i="1" l="1"/>
  <c r="I14" i="1"/>
  <c r="I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Ginger Hintz</author>
  </authors>
  <commentList>
    <comment ref="C14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Ginger Hintz:</t>
        </r>
        <r>
          <rPr>
            <sz val="11"/>
            <color indexed="81"/>
            <rFont val="Tahoma"/>
            <family val="2"/>
          </rPr>
          <t xml:space="preserve">
Enter the first day of the trip as mm/dd/yy</t>
        </r>
      </text>
    </comment>
  </commentList>
</comments>
</file>

<file path=xl/sharedStrings.xml><?xml version="1.0" encoding="utf-8"?>
<sst xmlns="http://schemas.openxmlformats.org/spreadsheetml/2006/main" count="156" uniqueCount="144">
  <si>
    <t>CACUBO EXPENSE REIMBURSEMENT FORM</t>
  </si>
  <si>
    <t>Name:</t>
  </si>
  <si>
    <t>Institution:</t>
  </si>
  <si>
    <t>Address:</t>
  </si>
  <si>
    <t>City/State/Zip:</t>
  </si>
  <si>
    <t>Location:</t>
  </si>
  <si>
    <t>Committee:</t>
  </si>
  <si>
    <t>Purpose:</t>
  </si>
  <si>
    <t>TRAVEL EXPENSES</t>
  </si>
  <si>
    <t>*Attach all receipts for amounts over $25</t>
  </si>
  <si>
    <t xml:space="preserve">        *Attach all receipts for airfare and lodging</t>
  </si>
  <si>
    <t>*Itemize all meals, regardless of cost</t>
  </si>
  <si>
    <t>Day</t>
  </si>
  <si>
    <t>TOTAL</t>
  </si>
  <si>
    <t>Date</t>
  </si>
  <si>
    <t>Air/Rail</t>
  </si>
  <si>
    <t>Taxi/Limo</t>
  </si>
  <si>
    <t>Tolls</t>
  </si>
  <si>
    <t>Parking</t>
  </si>
  <si>
    <t>Other Transportation</t>
  </si>
  <si>
    <t>Lodging</t>
  </si>
  <si>
    <t>Breakfast</t>
  </si>
  <si>
    <t>Lunch</t>
  </si>
  <si>
    <t>Dinner</t>
  </si>
  <si>
    <t>Telephone</t>
  </si>
  <si>
    <t>Total</t>
  </si>
  <si>
    <t>Explanation:</t>
  </si>
  <si>
    <t>Make check payable to:</t>
  </si>
  <si>
    <t>Total:</t>
  </si>
  <si>
    <t>I CERTIFY THAT THE ABOVE EXPENSES ARE TRUE.</t>
  </si>
  <si>
    <t>Claimant Signature</t>
  </si>
  <si>
    <t>Voucher #</t>
  </si>
  <si>
    <t>Check #</t>
  </si>
  <si>
    <t>Tips</t>
  </si>
  <si>
    <t>Miles</t>
  </si>
  <si>
    <t>Mileage (per mile)</t>
  </si>
  <si>
    <t xml:space="preserve">NOTE: </t>
  </si>
  <si>
    <t>If airfare was previously reimbursed, enter check number here:</t>
  </si>
  <si>
    <t>Send completed form electronically to:</t>
  </si>
  <si>
    <t>Direct Contact Info:</t>
  </si>
  <si>
    <t>Work Title:</t>
  </si>
  <si>
    <t>Home Address:</t>
  </si>
  <si>
    <t>Home City/State/Zip</t>
  </si>
  <si>
    <t>Job Title</t>
  </si>
  <si>
    <t>Job Title:</t>
  </si>
  <si>
    <t>Trip Dates:</t>
  </si>
  <si>
    <t>CACUBO Information:</t>
  </si>
  <si>
    <t>Administrative Services</t>
  </si>
  <si>
    <t>Audit Committee</t>
  </si>
  <si>
    <t>Site Selection</t>
  </si>
  <si>
    <t>President</t>
  </si>
  <si>
    <t>1st Vice President</t>
  </si>
  <si>
    <t>2nd Vice President</t>
  </si>
  <si>
    <t>2nd Past President</t>
  </si>
  <si>
    <t>Immediate Past President</t>
  </si>
  <si>
    <t>Treasurer</t>
  </si>
  <si>
    <t>Secretary</t>
  </si>
  <si>
    <t>At Large Member</t>
  </si>
  <si>
    <t>Controller</t>
  </si>
  <si>
    <t>CPE Coordinator</t>
  </si>
  <si>
    <t>Database/e-Communications Coordinator</t>
  </si>
  <si>
    <t>Newsletter Editor</t>
  </si>
  <si>
    <t>Registration Coordinator</t>
  </si>
  <si>
    <t>Site Selection Coordinator</t>
  </si>
  <si>
    <t>Website Coordinator</t>
  </si>
  <si>
    <t>Committee</t>
  </si>
  <si>
    <t>Committee Chair</t>
  </si>
  <si>
    <t>Business Partner Coordinator(s)</t>
  </si>
  <si>
    <t>Constituent Council (Research)</t>
  </si>
  <si>
    <t>Constituent Council (Small)</t>
  </si>
  <si>
    <t>Constituent Council (Community College)</t>
  </si>
  <si>
    <t>Constituent Council (Comp/Doc)</t>
  </si>
  <si>
    <t>Committee Member</t>
  </si>
  <si>
    <t>Institution</t>
  </si>
  <si>
    <t>Individual</t>
  </si>
  <si>
    <t>Mail check to:</t>
  </si>
  <si>
    <t>Home</t>
  </si>
  <si>
    <t>Transportation</t>
  </si>
  <si>
    <t>Meals</t>
  </si>
  <si>
    <t>Miscellaneous</t>
  </si>
  <si>
    <t>Other</t>
  </si>
  <si>
    <t>Accounting Use Only</t>
  </si>
  <si>
    <t>Enter information in yellow highlighted areas only.</t>
  </si>
  <si>
    <t>Drive-in Workshops</t>
  </si>
  <si>
    <t>Year</t>
  </si>
  <si>
    <t>Rate per Mile</t>
  </si>
  <si>
    <t>Dates Covered</t>
  </si>
  <si>
    <t>58 cents</t>
  </si>
  <si>
    <t>1/01/19 - 12/31/19</t>
  </si>
  <si>
    <t>54.5 cents</t>
  </si>
  <si>
    <t>1/01/18 - 12/31/18</t>
  </si>
  <si>
    <t>53.5 cents</t>
  </si>
  <si>
    <t>1/01/17 - 12/31/17</t>
  </si>
  <si>
    <t>54 cents</t>
  </si>
  <si>
    <t>1/01/16 - 12/31/16</t>
  </si>
  <si>
    <t>57.5 cents</t>
  </si>
  <si>
    <t>1/01/15 - 12/31/15</t>
  </si>
  <si>
    <t>56 cents</t>
  </si>
  <si>
    <t>1/01/14 - 12/31/14</t>
  </si>
  <si>
    <t>1/01/13 - 12/31/13</t>
  </si>
  <si>
    <t>55.5 cents</t>
  </si>
  <si>
    <t>1/01/12 - 12/31/12</t>
  </si>
  <si>
    <t>7/01/11 - 12/31/11</t>
  </si>
  <si>
    <t>51 cents</t>
  </si>
  <si>
    <t>1/01/11 - 6/30/11</t>
  </si>
  <si>
    <t>50 cents</t>
  </si>
  <si>
    <t>1/01/10 - 12/31/10</t>
  </si>
  <si>
    <t>Historical Mileage Rates</t>
  </si>
  <si>
    <t>Leadership Institute</t>
  </si>
  <si>
    <t>Accounting &amp; Business Operations Workshop (CABOW)</t>
  </si>
  <si>
    <t>1/01/20 - 12/31/20</t>
  </si>
  <si>
    <t>1/01/21 - 12/31/21</t>
  </si>
  <si>
    <t>58.5 cents</t>
  </si>
  <si>
    <t>56.5 cents</t>
  </si>
  <si>
    <t>1/01/22 - 12/31/22</t>
  </si>
  <si>
    <t>Board of Directors</t>
  </si>
  <si>
    <t>2023 Annual Meeting</t>
  </si>
  <si>
    <t>2023 Annual Meeting Host Committee</t>
  </si>
  <si>
    <t>2023 Annual Meeting Program Committee</t>
  </si>
  <si>
    <t>Board Retreat</t>
  </si>
  <si>
    <t>Business Partner Coordinator</t>
  </si>
  <si>
    <t>Member Relations &amp; Comm</t>
  </si>
  <si>
    <t>Best Business Practices</t>
  </si>
  <si>
    <t>Leadership Institute (Women's)</t>
  </si>
  <si>
    <t>62.5 cents</t>
  </si>
  <si>
    <t>7/01/22 - 12/31/22</t>
  </si>
  <si>
    <t>65.5 cents</t>
  </si>
  <si>
    <t>1/01/23 - 12/31/23</t>
  </si>
  <si>
    <t>Approved by:  Bob Swanson, CACUBO Treasurer</t>
  </si>
  <si>
    <t>Approved by:  Michelle Locke, CACUBO Controller</t>
  </si>
  <si>
    <t>Bob Swanson, CACUBO Treasurer</t>
  </si>
  <si>
    <t>Email:  rswanso@bgsu.edu</t>
  </si>
  <si>
    <t>Email: michelle.locke@wichita.edu</t>
  </si>
  <si>
    <t xml:space="preserve">Tel: (316) 978-5103 </t>
  </si>
  <si>
    <t>Tel: (419) 372-8597</t>
  </si>
  <si>
    <t>67 cents</t>
  </si>
  <si>
    <t>1/01/24 - 12/31/24</t>
  </si>
  <si>
    <t>2024 Annual Meeting Host Committee</t>
  </si>
  <si>
    <t>2024 Annual Meeting Program Committee</t>
  </si>
  <si>
    <t>2025 Annual Meeting Host Committee</t>
  </si>
  <si>
    <t>2025 Annual Meeting Program Committee</t>
  </si>
  <si>
    <t>Email:  treasurer@cacubo.org</t>
  </si>
  <si>
    <t>Mileage Rate before 1-1-25</t>
  </si>
  <si>
    <t>Mileage Rate on or after 1-1-25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</si>
</sst>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mm/dd/yy"/>
    <numFmt numFmtId="166" formatCode="_(&quot;$&quot;* #,##0.000_);_(&quot;$&quot;* \(#,##0.000\);_(&quot;$&quot;* &quot;-&quot;??_);_(@_)"/>
  </numFmts>
  <fonts count="28" x14ac:knownFonts="1">
    <font>
      <sz val="10"/>
      <name val="Times New Roman"/>
    </font>
    <font>
      <b/>
      <sz val="2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name val="Roman"/>
      <family val="1"/>
      <charset val="255"/>
    </font>
    <font>
      <b/>
      <sz val="16"/>
      <name val="Arial"/>
      <family val="2"/>
    </font>
    <font>
      <b/>
      <sz val="11"/>
      <name val="Arial"/>
      <family val="2"/>
    </font>
    <font>
      <sz val="12"/>
      <color rgb="FFFF0000"/>
      <name val="Arial"/>
      <family val="2"/>
    </font>
    <font>
      <sz val="10"/>
      <name val="Times New Roman"/>
      <family val="1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10"/>
      <name val="Times New Roman"/>
      <family val="1"/>
    </font>
    <font>
      <b/>
      <i/>
      <sz val="12"/>
      <name val="Arial"/>
      <family val="2"/>
    </font>
    <font>
      <b/>
      <i/>
      <sz val="11"/>
      <name val="Arial"/>
      <family val="2"/>
    </font>
    <font>
      <sz val="10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11"/>
      <color rgb="FF222222"/>
      <name val="Arial"/>
      <family val="2"/>
    </font>
    <font>
      <b/>
      <sz val="11"/>
      <color rgb="FF22222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6" fillId="0" borderId="0" applyFont="0" applyFill="0" applyBorder="0" applyAlignment="0" applyProtection="0"/>
    <xf numFmtId="0" fontId="19" fillId="5" borderId="33" applyNumberFormat="0" applyFont="0" applyAlignment="0" applyProtection="0"/>
    <xf numFmtId="43" fontId="22" fillId="0" borderId="0" applyFont="0" applyFill="0" applyBorder="0" applyAlignment="0" applyProtection="0"/>
  </cellStyleXfs>
  <cellXfs count="130">
    <xf numFmtId="0" fontId="0" fillId="0" borderId="0" xfId="0"/>
    <xf numFmtId="165" fontId="10" fillId="2" borderId="4" xfId="0" applyNumberFormat="1" applyFont="1" applyFill="1" applyBorder="1" applyAlignment="1" applyProtection="1">
      <alignment horizontal="right"/>
      <protection locked="0"/>
    </xf>
    <xf numFmtId="4" fontId="10" fillId="2" borderId="4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3" fontId="10" fillId="2" borderId="4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/>
    <xf numFmtId="0" fontId="2" fillId="0" borderId="1" xfId="0" applyFon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44" fontId="10" fillId="0" borderId="5" xfId="1" applyFont="1" applyBorder="1" applyAlignment="1" applyProtection="1">
      <alignment horizontal="right"/>
    </xf>
    <xf numFmtId="44" fontId="10" fillId="3" borderId="6" xfId="1" applyFont="1" applyFill="1" applyBorder="1" applyAlignment="1" applyProtection="1">
      <alignment horizontal="right"/>
    </xf>
    <xf numFmtId="44" fontId="10" fillId="3" borderId="7" xfId="1" applyFont="1" applyFill="1" applyBorder="1" applyAlignment="1" applyProtection="1">
      <alignment horizontal="right"/>
      <protection locked="0"/>
    </xf>
    <xf numFmtId="0" fontId="25" fillId="7" borderId="0" xfId="0" applyFont="1" applyFill="1" applyProtection="1">
      <protection locked="0"/>
    </xf>
    <xf numFmtId="0" fontId="24" fillId="7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3" fillId="0" borderId="1" xfId="0" applyFont="1" applyBorder="1" applyProtection="1">
      <protection locked="0" hidden="1"/>
    </xf>
    <xf numFmtId="0" fontId="3" fillId="0" borderId="1" xfId="0" applyFont="1" applyBorder="1" applyProtection="1">
      <protection locked="0"/>
    </xf>
    <xf numFmtId="0" fontId="3" fillId="0" borderId="47" xfId="0" applyFont="1" applyBorder="1" applyProtection="1">
      <protection locked="0" hidden="1"/>
    </xf>
    <xf numFmtId="0" fontId="3" fillId="0" borderId="47" xfId="0" applyFont="1" applyBorder="1" applyProtection="1">
      <protection locked="0"/>
    </xf>
    <xf numFmtId="0" fontId="3" fillId="0" borderId="39" xfId="0" applyFont="1" applyBorder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9" fillId="0" borderId="3" xfId="0" applyFont="1" applyBorder="1" applyAlignment="1" applyProtection="1">
      <alignment horizontal="center"/>
      <protection locked="0"/>
    </xf>
    <xf numFmtId="44" fontId="10" fillId="0" borderId="5" xfId="1" applyFont="1" applyBorder="1" applyAlignment="1" applyProtection="1">
      <alignment horizontal="right"/>
      <protection locked="0"/>
    </xf>
    <xf numFmtId="14" fontId="0" fillId="0" borderId="0" xfId="0" applyNumberFormat="1" applyProtection="1">
      <protection locked="0"/>
    </xf>
    <xf numFmtId="165" fontId="11" fillId="3" borderId="22" xfId="0" applyNumberFormat="1" applyFont="1" applyFill="1" applyBorder="1" applyProtection="1">
      <protection locked="0"/>
    </xf>
    <xf numFmtId="166" fontId="8" fillId="4" borderId="30" xfId="1" applyNumberFormat="1" applyFont="1" applyFill="1" applyBorder="1" applyAlignment="1" applyProtection="1">
      <protection locked="0"/>
    </xf>
    <xf numFmtId="44" fontId="10" fillId="3" borderId="8" xfId="1" applyFont="1" applyFill="1" applyBorder="1" applyAlignment="1" applyProtection="1">
      <alignment horizontal="right"/>
      <protection locked="0"/>
    </xf>
    <xf numFmtId="0" fontId="15" fillId="0" borderId="0" xfId="0" applyFont="1" applyProtection="1">
      <protection locked="0"/>
    </xf>
    <xf numFmtId="0" fontId="3" fillId="7" borderId="33" xfId="2" applyFont="1" applyFill="1" applyAlignme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20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centerContinuous"/>
      <protection locked="0"/>
    </xf>
    <xf numFmtId="0" fontId="2" fillId="0" borderId="0" xfId="0" applyFont="1" applyAlignment="1" applyProtection="1">
      <alignment horizontal="right"/>
      <protection locked="0"/>
    </xf>
    <xf numFmtId="0" fontId="14" fillId="0" borderId="11" xfId="0" applyFont="1" applyBorder="1" applyAlignment="1" applyProtection="1">
      <alignment horizontal="left"/>
      <protection locked="0"/>
    </xf>
    <xf numFmtId="0" fontId="14" fillId="0" borderId="12" xfId="0" applyFont="1" applyBorder="1" applyProtection="1">
      <protection locked="0"/>
    </xf>
    <xf numFmtId="0" fontId="14" fillId="0" borderId="13" xfId="0" applyFont="1" applyBorder="1" applyProtection="1">
      <protection locked="0"/>
    </xf>
    <xf numFmtId="0" fontId="14" fillId="0" borderId="16" xfId="0" applyFont="1" applyBorder="1" applyProtection="1">
      <protection locked="0"/>
    </xf>
    <xf numFmtId="0" fontId="14" fillId="0" borderId="10" xfId="0" applyFont="1" applyBorder="1" applyProtection="1">
      <protection locked="0"/>
    </xf>
    <xf numFmtId="0" fontId="14" fillId="0" borderId="17" xfId="0" applyFont="1" applyBorder="1" applyProtection="1">
      <protection locked="0"/>
    </xf>
    <xf numFmtId="0" fontId="21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Continuous"/>
      <protection locked="0"/>
    </xf>
    <xf numFmtId="0" fontId="14" fillId="4" borderId="0" xfId="0" applyFont="1" applyFill="1" applyAlignment="1" applyProtection="1">
      <alignment horizontal="center"/>
      <protection locked="0"/>
    </xf>
    <xf numFmtId="0" fontId="14" fillId="4" borderId="0" xfId="0" applyFont="1" applyFill="1" applyAlignment="1" applyProtection="1">
      <alignment horizontal="left"/>
      <protection locked="0"/>
    </xf>
    <xf numFmtId="0" fontId="6" fillId="4" borderId="0" xfId="0" applyFont="1" applyFill="1" applyAlignment="1" applyProtection="1">
      <alignment horizontal="centerContinuous"/>
      <protection locked="0"/>
    </xf>
    <xf numFmtId="166" fontId="14" fillId="4" borderId="30" xfId="1" applyNumberFormat="1" applyFont="1" applyFill="1" applyBorder="1" applyAlignment="1" applyProtection="1">
      <protection locked="0"/>
    </xf>
    <xf numFmtId="0" fontId="6" fillId="4" borderId="0" xfId="0" applyFont="1" applyFill="1" applyProtection="1">
      <protection locked="0"/>
    </xf>
    <xf numFmtId="0" fontId="14" fillId="0" borderId="14" xfId="0" applyFont="1" applyBorder="1" applyProtection="1">
      <protection locked="0"/>
    </xf>
    <xf numFmtId="0" fontId="14" fillId="0" borderId="0" xfId="0" applyFont="1" applyProtection="1">
      <protection locked="0"/>
    </xf>
    <xf numFmtId="0" fontId="14" fillId="0" borderId="15" xfId="0" applyFont="1" applyBorder="1" applyProtection="1">
      <protection locked="0"/>
    </xf>
    <xf numFmtId="0" fontId="9" fillId="0" borderId="38" xfId="0" applyFont="1" applyBorder="1" applyProtection="1">
      <protection locked="0"/>
    </xf>
    <xf numFmtId="0" fontId="9" fillId="0" borderId="0" xfId="0" applyFont="1" applyProtection="1">
      <protection locked="0"/>
    </xf>
    <xf numFmtId="43" fontId="9" fillId="0" borderId="4" xfId="3" applyFont="1" applyBorder="1" applyProtection="1">
      <protection locked="0"/>
    </xf>
    <xf numFmtId="43" fontId="0" fillId="0" borderId="4" xfId="3" applyFont="1" applyBorder="1" applyProtection="1">
      <protection locked="0"/>
    </xf>
    <xf numFmtId="43" fontId="0" fillId="0" borderId="42" xfId="3" applyFont="1" applyBorder="1" applyProtection="1">
      <protection locked="0"/>
    </xf>
    <xf numFmtId="43" fontId="16" fillId="0" borderId="4" xfId="3" applyFont="1" applyBorder="1" applyProtection="1">
      <protection locked="0"/>
    </xf>
    <xf numFmtId="0" fontId="14" fillId="0" borderId="11" xfId="0" applyFont="1" applyBorder="1" applyAlignment="1" applyProtection="1">
      <alignment vertical="center"/>
      <protection locked="0"/>
    </xf>
    <xf numFmtId="0" fontId="14" fillId="0" borderId="12" xfId="0" applyFont="1" applyBorder="1" applyAlignment="1" applyProtection="1">
      <alignment vertical="center"/>
      <protection locked="0"/>
    </xf>
    <xf numFmtId="0" fontId="14" fillId="0" borderId="13" xfId="0" applyFont="1" applyBorder="1" applyAlignment="1" applyProtection="1">
      <alignment vertical="center"/>
      <protection locked="0"/>
    </xf>
    <xf numFmtId="0" fontId="16" fillId="0" borderId="38" xfId="0" applyFont="1" applyBorder="1" applyProtection="1">
      <protection locked="0"/>
    </xf>
    <xf numFmtId="0" fontId="14" fillId="0" borderId="14" xfId="0" applyFont="1" applyBorder="1" applyAlignment="1" applyProtection="1">
      <alignment vertical="center"/>
      <protection locked="0"/>
    </xf>
    <xf numFmtId="0" fontId="14" fillId="0" borderId="15" xfId="0" applyFont="1" applyBorder="1" applyAlignment="1" applyProtection="1">
      <alignment vertical="center"/>
      <protection locked="0"/>
    </xf>
    <xf numFmtId="0" fontId="14" fillId="0" borderId="16" xfId="0" applyFont="1" applyBorder="1" applyAlignment="1" applyProtection="1">
      <alignment horizontal="left"/>
      <protection locked="0"/>
    </xf>
    <xf numFmtId="0" fontId="9" fillId="0" borderId="39" xfId="0" applyFont="1" applyBorder="1" applyProtection="1">
      <protection locked="0"/>
    </xf>
    <xf numFmtId="43" fontId="9" fillId="0" borderId="40" xfId="3" applyFont="1" applyBorder="1" applyProtection="1">
      <protection locked="0"/>
    </xf>
    <xf numFmtId="43" fontId="9" fillId="0" borderId="43" xfId="3" applyFont="1" applyBorder="1" applyProtection="1">
      <protection locked="0"/>
    </xf>
    <xf numFmtId="43" fontId="0" fillId="0" borderId="43" xfId="3" applyFont="1" applyBorder="1" applyProtection="1">
      <protection locked="0"/>
    </xf>
    <xf numFmtId="43" fontId="0" fillId="0" borderId="41" xfId="3" applyFont="1" applyBorder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9" fillId="0" borderId="2" xfId="0" applyFont="1" applyBorder="1" applyAlignment="1">
      <alignment horizontal="center"/>
    </xf>
    <xf numFmtId="165" fontId="10" fillId="0" borderId="4" xfId="0" applyNumberFormat="1" applyFont="1" applyBorder="1" applyAlignment="1">
      <alignment horizontal="right"/>
    </xf>
    <xf numFmtId="44" fontId="9" fillId="3" borderId="9" xfId="1" applyFont="1" applyFill="1" applyBorder="1" applyProtection="1"/>
    <xf numFmtId="44" fontId="9" fillId="3" borderId="29" xfId="1" applyFont="1" applyFill="1" applyBorder="1" applyProtection="1"/>
    <xf numFmtId="44" fontId="6" fillId="0" borderId="10" xfId="1" applyFont="1" applyFill="1" applyBorder="1" applyProtection="1"/>
    <xf numFmtId="44" fontId="10" fillId="0" borderId="23" xfId="1" applyFont="1" applyFill="1" applyBorder="1" applyAlignment="1" applyProtection="1">
      <alignment horizontal="right"/>
    </xf>
    <xf numFmtId="0" fontId="26" fillId="0" borderId="0" xfId="0" applyFont="1" applyAlignment="1">
      <alignment horizontal="left" vertical="center" wrapText="1" indent="1"/>
    </xf>
    <xf numFmtId="0" fontId="27" fillId="0" borderId="0" xfId="0" applyFont="1" applyAlignment="1">
      <alignment horizontal="left" vertical="center" wrapText="1" indent="1"/>
    </xf>
    <xf numFmtId="0" fontId="27" fillId="0" borderId="0" xfId="0" applyFont="1" applyAlignment="1">
      <alignment horizontal="left" vertical="center" indent="1"/>
    </xf>
    <xf numFmtId="49" fontId="2" fillId="0" borderId="1" xfId="0" applyNumberFormat="1" applyFont="1" applyBorder="1" applyAlignment="1" applyProtection="1">
      <alignment horizontal="left"/>
      <protection locked="0"/>
    </xf>
    <xf numFmtId="0" fontId="2" fillId="2" borderId="18" xfId="0" applyFont="1" applyFill="1" applyBorder="1" applyAlignment="1" applyProtection="1">
      <alignment horizontal="left"/>
      <protection locked="0"/>
    </xf>
    <xf numFmtId="164" fontId="4" fillId="2" borderId="18" xfId="0" applyNumberFormat="1" applyFont="1" applyFill="1" applyBorder="1" applyAlignment="1" applyProtection="1">
      <alignment horizontal="left"/>
      <protection locked="0"/>
    </xf>
    <xf numFmtId="164" fontId="4" fillId="2" borderId="48" xfId="0" applyNumberFormat="1" applyFont="1" applyFill="1" applyBorder="1" applyAlignment="1" applyProtection="1">
      <alignment horizontal="left"/>
      <protection locked="0"/>
    </xf>
    <xf numFmtId="164" fontId="4" fillId="7" borderId="18" xfId="0" applyNumberFormat="1" applyFont="1" applyFill="1" applyBorder="1" applyAlignment="1" applyProtection="1">
      <alignment horizontal="left"/>
      <protection locked="0"/>
    </xf>
    <xf numFmtId="164" fontId="4" fillId="7" borderId="48" xfId="0" applyNumberFormat="1" applyFont="1" applyFill="1" applyBorder="1" applyAlignment="1" applyProtection="1">
      <alignment horizontal="left"/>
      <protection locked="0"/>
    </xf>
    <xf numFmtId="0" fontId="8" fillId="2" borderId="22" xfId="0" applyFon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8" fillId="2" borderId="24" xfId="0" applyFont="1" applyFill="1" applyBorder="1" applyProtection="1">
      <protection locked="0"/>
    </xf>
    <xf numFmtId="0" fontId="2" fillId="2" borderId="25" xfId="0" applyFont="1" applyFill="1" applyBorder="1" applyProtection="1">
      <protection locked="0"/>
    </xf>
    <xf numFmtId="0" fontId="8" fillId="0" borderId="26" xfId="0" applyFont="1" applyBorder="1" applyProtection="1">
      <protection locked="0"/>
    </xf>
    <xf numFmtId="0" fontId="0" fillId="0" borderId="4" xfId="0" applyBorder="1" applyProtection="1">
      <protection locked="0"/>
    </xf>
    <xf numFmtId="0" fontId="8" fillId="2" borderId="23" xfId="0" applyFont="1" applyFill="1" applyBorder="1" applyProtection="1">
      <protection locked="0"/>
    </xf>
    <xf numFmtId="165" fontId="11" fillId="3" borderId="22" xfId="0" applyNumberFormat="1" applyFont="1" applyFill="1" applyBorder="1" applyProtection="1">
      <protection locked="0"/>
    </xf>
    <xf numFmtId="0" fontId="0" fillId="0" borderId="23" xfId="0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7" borderId="1" xfId="0" applyFont="1" applyFill="1" applyBorder="1" applyProtection="1"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0" fillId="0" borderId="31" xfId="0" applyBorder="1" applyProtection="1">
      <protection locked="0"/>
    </xf>
    <xf numFmtId="0" fontId="0" fillId="0" borderId="32" xfId="0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14" fontId="2" fillId="7" borderId="1" xfId="0" applyNumberFormat="1" applyFont="1" applyFill="1" applyBorder="1" applyProtection="1"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left"/>
      <protection locked="0"/>
    </xf>
    <xf numFmtId="0" fontId="12" fillId="0" borderId="21" xfId="0" applyFont="1" applyBorder="1" applyAlignment="1" applyProtection="1">
      <alignment horizontal="left"/>
      <protection locked="0"/>
    </xf>
    <xf numFmtId="0" fontId="3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2" fillId="0" borderId="34" xfId="0" applyNumberFormat="1" applyFont="1" applyBorder="1" applyAlignment="1" applyProtection="1">
      <alignment horizontal="left"/>
      <protection locked="0"/>
    </xf>
    <xf numFmtId="49" fontId="2" fillId="0" borderId="18" xfId="0" applyNumberFormat="1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  <xf numFmtId="0" fontId="0" fillId="0" borderId="18" xfId="0" applyBorder="1" applyProtection="1">
      <protection locked="0"/>
    </xf>
    <xf numFmtId="0" fontId="23" fillId="0" borderId="35" xfId="0" applyFont="1" applyBorder="1" applyAlignment="1" applyProtection="1">
      <alignment horizontal="center"/>
      <protection locked="0"/>
    </xf>
    <xf numFmtId="0" fontId="23" fillId="0" borderId="36" xfId="0" applyFont="1" applyBorder="1" applyAlignment="1" applyProtection="1">
      <alignment horizontal="center"/>
      <protection locked="0"/>
    </xf>
    <xf numFmtId="0" fontId="23" fillId="0" borderId="37" xfId="0" applyFont="1" applyBorder="1" applyAlignment="1" applyProtection="1">
      <alignment horizontal="center"/>
      <protection locked="0"/>
    </xf>
    <xf numFmtId="164" fontId="4" fillId="2" borderId="49" xfId="0" applyNumberFormat="1" applyFont="1" applyFill="1" applyBorder="1" applyAlignment="1" applyProtection="1">
      <alignment horizontal="left"/>
      <protection locked="0"/>
    </xf>
    <xf numFmtId="164" fontId="4" fillId="2" borderId="50" xfId="0" applyNumberFormat="1" applyFont="1" applyFill="1" applyBorder="1" applyAlignment="1" applyProtection="1">
      <alignment horizontal="left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8" fillId="0" borderId="27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21" fillId="6" borderId="44" xfId="0" applyFont="1" applyFill="1" applyBorder="1" applyAlignment="1" applyProtection="1">
      <alignment horizontal="center"/>
      <protection locked="0"/>
    </xf>
    <xf numFmtId="0" fontId="21" fillId="6" borderId="45" xfId="0" applyFont="1" applyFill="1" applyBorder="1" applyAlignment="1" applyProtection="1">
      <alignment horizontal="center"/>
      <protection locked="0"/>
    </xf>
    <xf numFmtId="0" fontId="21" fillId="6" borderId="46" xfId="0" applyFont="1" applyFill="1" applyBorder="1" applyAlignment="1" applyProtection="1">
      <alignment horizontal="center"/>
      <protection locked="0"/>
    </xf>
    <xf numFmtId="0" fontId="2" fillId="0" borderId="4" xfId="0" applyFont="1" applyBorder="1" applyProtection="1">
      <protection locked="0"/>
    </xf>
  </cellXfs>
  <cellStyles count="4">
    <cellStyle name="Comma" xfId="3" builtinId="3"/>
    <cellStyle name="Currency" xfId="1" builtinId="4"/>
    <cellStyle name="Normal" xfId="0" builtinId="0"/>
    <cellStyle name="Note" xfId="2" builtinId="1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101600</xdr:rowOff>
    </xdr:to>
    <xdr:sp macro="" textlink="">
      <xdr:nvSpPr>
        <xdr:cNvPr id="1025" name="AutoShape 1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517-355-5020"/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1229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212"/>
  <sheetViews>
    <sheetView showZeros="0" tabSelected="1" zoomScale="110" zoomScaleNormal="110" workbookViewId="0">
      <selection activeCell="I57" sqref="I57"/>
    </sheetView>
  </sheetViews>
  <sheetFormatPr defaultColWidth="9.33203125" defaultRowHeight="13.2" x14ac:dyDescent="0.25"/>
  <cols>
    <col min="1" max="1" width="26.33203125" style="6" customWidth="1"/>
    <col min="2" max="2" width="12" style="6" customWidth="1"/>
    <col min="3" max="9" width="12.77734375" style="6" customWidth="1"/>
    <col min="10" max="10" width="15.44140625" style="6" customWidth="1"/>
    <col min="11" max="16384" width="9.33203125" style="6"/>
  </cols>
  <sheetData>
    <row r="1" spans="1:20" ht="28.8" thickBot="1" x14ac:dyDescent="0.55000000000000004">
      <c r="A1" s="121" t="s">
        <v>0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20" ht="16.2" thickTop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N2" s="13" t="s">
        <v>82</v>
      </c>
      <c r="O2" s="14"/>
      <c r="P2" s="14"/>
      <c r="Q2" s="14"/>
      <c r="R2" s="14"/>
      <c r="S2" s="14"/>
      <c r="T2" s="15"/>
    </row>
    <row r="3" spans="1:20" ht="15" x14ac:dyDescent="0.25">
      <c r="A3" s="16" t="s">
        <v>1</v>
      </c>
      <c r="B3" s="123"/>
      <c r="C3" s="123"/>
      <c r="D3" s="123"/>
      <c r="E3" s="123"/>
      <c r="F3" s="123"/>
      <c r="G3" s="126" t="s">
        <v>46</v>
      </c>
      <c r="H3" s="127"/>
      <c r="I3" s="127"/>
      <c r="J3" s="128"/>
    </row>
    <row r="4" spans="1:20" ht="15" x14ac:dyDescent="0.25">
      <c r="A4" s="17" t="s">
        <v>40</v>
      </c>
      <c r="B4" s="82"/>
      <c r="C4" s="82"/>
      <c r="D4" s="82"/>
      <c r="E4" s="82"/>
      <c r="F4" s="82"/>
      <c r="G4" s="18" t="s">
        <v>44</v>
      </c>
      <c r="H4" s="83"/>
      <c r="I4" s="83"/>
      <c r="J4" s="84"/>
    </row>
    <row r="5" spans="1:20" ht="15" x14ac:dyDescent="0.25">
      <c r="A5" s="16" t="s">
        <v>2</v>
      </c>
      <c r="B5" s="82"/>
      <c r="C5" s="82"/>
      <c r="D5" s="82"/>
      <c r="E5" s="82"/>
      <c r="F5" s="82"/>
      <c r="G5" s="19" t="s">
        <v>6</v>
      </c>
      <c r="H5" s="85"/>
      <c r="I5" s="85"/>
      <c r="J5" s="86"/>
    </row>
    <row r="6" spans="1:20" ht="15" x14ac:dyDescent="0.25">
      <c r="A6" s="17" t="s">
        <v>3</v>
      </c>
      <c r="B6" s="82"/>
      <c r="C6" s="82"/>
      <c r="D6" s="82"/>
      <c r="E6" s="82"/>
      <c r="F6" s="82"/>
      <c r="G6" s="18" t="s">
        <v>45</v>
      </c>
      <c r="H6" s="83"/>
      <c r="I6" s="83"/>
      <c r="J6" s="84"/>
    </row>
    <row r="7" spans="1:20" ht="15" x14ac:dyDescent="0.25">
      <c r="A7" s="16" t="s">
        <v>4</v>
      </c>
      <c r="B7" s="82"/>
      <c r="C7" s="82"/>
      <c r="D7" s="82"/>
      <c r="E7" s="82"/>
      <c r="F7" s="82"/>
      <c r="G7" s="19" t="s">
        <v>5</v>
      </c>
      <c r="H7" s="83"/>
      <c r="I7" s="83"/>
      <c r="J7" s="84"/>
    </row>
    <row r="8" spans="1:20" ht="15" x14ac:dyDescent="0.25">
      <c r="A8" s="16" t="s">
        <v>41</v>
      </c>
      <c r="B8" s="82"/>
      <c r="C8" s="82"/>
      <c r="D8" s="82"/>
      <c r="E8" s="82"/>
      <c r="F8" s="82"/>
      <c r="G8" s="19" t="s">
        <v>7</v>
      </c>
      <c r="H8" s="83"/>
      <c r="I8" s="83"/>
      <c r="J8" s="84"/>
    </row>
    <row r="9" spans="1:20" ht="15.6" thickBot="1" x14ac:dyDescent="0.3">
      <c r="A9" s="16" t="s">
        <v>42</v>
      </c>
      <c r="B9" s="82"/>
      <c r="C9" s="82"/>
      <c r="D9" s="82"/>
      <c r="E9" s="82"/>
      <c r="F9" s="82"/>
      <c r="G9" s="20"/>
      <c r="H9" s="119"/>
      <c r="I9" s="119"/>
      <c r="J9" s="120"/>
    </row>
    <row r="10" spans="1:20" ht="15" x14ac:dyDescent="0.25">
      <c r="A10" s="21"/>
      <c r="B10" s="3"/>
      <c r="C10" s="3"/>
      <c r="D10" s="3"/>
      <c r="E10" s="3"/>
      <c r="F10" s="3"/>
      <c r="G10" s="3"/>
      <c r="H10" s="3"/>
      <c r="I10" s="3"/>
      <c r="J10" s="3"/>
    </row>
    <row r="11" spans="1:20" ht="15.6" x14ac:dyDescent="0.3">
      <c r="A11" s="22" t="s">
        <v>8</v>
      </c>
      <c r="B11" s="3"/>
      <c r="C11" s="3"/>
      <c r="D11" s="3"/>
      <c r="E11" s="3"/>
      <c r="F11" s="3"/>
      <c r="G11" s="3"/>
      <c r="H11" s="3"/>
      <c r="I11" s="3"/>
      <c r="J11" s="3"/>
    </row>
    <row r="12" spans="1:20" ht="13.8" thickBot="1" x14ac:dyDescent="0.3">
      <c r="A12" s="23" t="s">
        <v>9</v>
      </c>
      <c r="B12" s="23"/>
      <c r="C12" s="23"/>
      <c r="D12" s="23" t="s">
        <v>10</v>
      </c>
      <c r="E12" s="23"/>
      <c r="F12" s="23"/>
      <c r="G12" s="23"/>
      <c r="H12" s="23" t="s">
        <v>11</v>
      </c>
      <c r="I12" s="23"/>
      <c r="J12" s="23"/>
    </row>
    <row r="13" spans="1:20" ht="15.6" thickTop="1" x14ac:dyDescent="0.25">
      <c r="A13" s="124" t="s">
        <v>12</v>
      </c>
      <c r="B13" s="125"/>
      <c r="C13" s="72" t="str">
        <f>CHOOSE(WEEKDAY(C14),"Sunday","Monday","Tuesday","Wednesday","Thursday","Friday","Saturday")</f>
        <v>Monday</v>
      </c>
      <c r="D13" s="72" t="str">
        <f t="shared" ref="D13:I13" si="0">CHOOSE(WEEKDAY(D14),"Sunday","Monday","Tuesday","Wednesday","Thursday","Friday","Saturday")</f>
        <v>Tuesday</v>
      </c>
      <c r="E13" s="72" t="str">
        <f t="shared" si="0"/>
        <v>Wednesday</v>
      </c>
      <c r="F13" s="72" t="str">
        <f t="shared" si="0"/>
        <v>Thursday</v>
      </c>
      <c r="G13" s="72" t="str">
        <f t="shared" si="0"/>
        <v>Friday</v>
      </c>
      <c r="H13" s="72" t="str">
        <f t="shared" si="0"/>
        <v>Saturday</v>
      </c>
      <c r="I13" s="72" t="str">
        <f t="shared" si="0"/>
        <v>Sunday</v>
      </c>
      <c r="J13" s="24" t="s">
        <v>13</v>
      </c>
    </row>
    <row r="14" spans="1:20" ht="15" x14ac:dyDescent="0.25">
      <c r="A14" s="91" t="s">
        <v>14</v>
      </c>
      <c r="B14" s="129"/>
      <c r="C14" s="1">
        <v>45292</v>
      </c>
      <c r="D14" s="73">
        <f>+C14+1</f>
        <v>45293</v>
      </c>
      <c r="E14" s="73">
        <f t="shared" ref="E14:I14" si="1">+D14+1</f>
        <v>45294</v>
      </c>
      <c r="F14" s="73">
        <f t="shared" si="1"/>
        <v>45295</v>
      </c>
      <c r="G14" s="73">
        <f t="shared" si="1"/>
        <v>45296</v>
      </c>
      <c r="H14" s="73">
        <f t="shared" si="1"/>
        <v>45297</v>
      </c>
      <c r="I14" s="73">
        <f t="shared" si="1"/>
        <v>45298</v>
      </c>
      <c r="J14" s="25"/>
      <c r="L14" s="26"/>
    </row>
    <row r="15" spans="1:20" x14ac:dyDescent="0.25">
      <c r="A15" s="94" t="s">
        <v>15</v>
      </c>
      <c r="B15" s="95"/>
      <c r="C15" s="2"/>
      <c r="D15" s="2"/>
      <c r="E15" s="2"/>
      <c r="F15" s="2"/>
      <c r="G15" s="2"/>
      <c r="H15" s="2"/>
      <c r="I15" s="2"/>
      <c r="J15" s="10">
        <f t="shared" ref="J15:J30" si="2">SUM(C15:I15)</f>
        <v>0</v>
      </c>
    </row>
    <row r="16" spans="1:20" x14ac:dyDescent="0.25">
      <c r="A16" s="94" t="s">
        <v>16</v>
      </c>
      <c r="B16" s="95"/>
      <c r="C16" s="2"/>
      <c r="D16" s="2"/>
      <c r="E16" s="2"/>
      <c r="F16" s="2"/>
      <c r="G16" s="2"/>
      <c r="H16" s="2"/>
      <c r="I16" s="2"/>
      <c r="J16" s="10">
        <f t="shared" si="2"/>
        <v>0</v>
      </c>
    </row>
    <row r="17" spans="1:10" ht="13.8" thickBot="1" x14ac:dyDescent="0.3">
      <c r="A17" s="94" t="s">
        <v>34</v>
      </c>
      <c r="B17" s="100"/>
      <c r="C17" s="4"/>
      <c r="D17" s="4"/>
      <c r="E17" s="4"/>
      <c r="F17" s="4"/>
      <c r="G17" s="4"/>
      <c r="H17" s="4"/>
      <c r="I17" s="4"/>
      <c r="J17" s="10"/>
    </row>
    <row r="18" spans="1:10" ht="13.8" thickBot="1" x14ac:dyDescent="0.3">
      <c r="A18" s="27" t="s">
        <v>35</v>
      </c>
      <c r="B18" s="28">
        <f>IF(C14&gt;=DATE(2024,1,1),+I56,I55)</f>
        <v>0.7</v>
      </c>
      <c r="C18" s="77">
        <f>ROUND(+C17*$B$18,2)</f>
        <v>0</v>
      </c>
      <c r="D18" s="77">
        <f t="shared" ref="D18:I18" si="3">ROUND(+D17*$B$18,2)</f>
        <v>0</v>
      </c>
      <c r="E18" s="77">
        <f t="shared" si="3"/>
        <v>0</v>
      </c>
      <c r="F18" s="77">
        <f t="shared" si="3"/>
        <v>0</v>
      </c>
      <c r="G18" s="77">
        <f t="shared" si="3"/>
        <v>0</v>
      </c>
      <c r="H18" s="77">
        <f t="shared" si="3"/>
        <v>0</v>
      </c>
      <c r="I18" s="77">
        <f t="shared" si="3"/>
        <v>0</v>
      </c>
      <c r="J18" s="10">
        <f t="shared" si="2"/>
        <v>0</v>
      </c>
    </row>
    <row r="19" spans="1:10" x14ac:dyDescent="0.25">
      <c r="A19" s="94" t="s">
        <v>17</v>
      </c>
      <c r="B19" s="101"/>
      <c r="C19" s="2"/>
      <c r="D19" s="2"/>
      <c r="E19" s="2"/>
      <c r="F19" s="2"/>
      <c r="G19" s="2"/>
      <c r="H19" s="2"/>
      <c r="I19" s="2"/>
      <c r="J19" s="10">
        <f t="shared" si="2"/>
        <v>0</v>
      </c>
    </row>
    <row r="20" spans="1:10" x14ac:dyDescent="0.25">
      <c r="A20" s="94" t="s">
        <v>18</v>
      </c>
      <c r="B20" s="95"/>
      <c r="C20" s="2"/>
      <c r="D20" s="2"/>
      <c r="E20" s="2"/>
      <c r="F20" s="2"/>
      <c r="G20" s="2"/>
      <c r="H20" s="2"/>
      <c r="I20" s="2"/>
      <c r="J20" s="10">
        <f t="shared" si="2"/>
        <v>0</v>
      </c>
    </row>
    <row r="21" spans="1:10" x14ac:dyDescent="0.25">
      <c r="A21" s="94" t="s">
        <v>19</v>
      </c>
      <c r="B21" s="95"/>
      <c r="C21" s="2"/>
      <c r="D21" s="2"/>
      <c r="E21" s="2"/>
      <c r="F21" s="2"/>
      <c r="G21" s="2"/>
      <c r="H21" s="2"/>
      <c r="I21" s="2"/>
      <c r="J21" s="10">
        <f t="shared" si="2"/>
        <v>0</v>
      </c>
    </row>
    <row r="22" spans="1:10" x14ac:dyDescent="0.25">
      <c r="A22" s="94" t="s">
        <v>20</v>
      </c>
      <c r="B22" s="95"/>
      <c r="C22" s="2"/>
      <c r="D22" s="2"/>
      <c r="E22" s="2"/>
      <c r="F22" s="2"/>
      <c r="G22" s="2"/>
      <c r="H22" s="2"/>
      <c r="I22" s="2"/>
      <c r="J22" s="10">
        <f t="shared" si="2"/>
        <v>0</v>
      </c>
    </row>
    <row r="23" spans="1:10" x14ac:dyDescent="0.25">
      <c r="A23" s="94" t="s">
        <v>21</v>
      </c>
      <c r="B23" s="95"/>
      <c r="C23" s="2"/>
      <c r="D23" s="2"/>
      <c r="E23" s="2"/>
      <c r="F23" s="2"/>
      <c r="G23" s="2"/>
      <c r="H23" s="2"/>
      <c r="I23" s="2"/>
      <c r="J23" s="10">
        <f t="shared" si="2"/>
        <v>0</v>
      </c>
    </row>
    <row r="24" spans="1:10" x14ac:dyDescent="0.25">
      <c r="A24" s="91" t="s">
        <v>22</v>
      </c>
      <c r="B24" s="92"/>
      <c r="C24" s="2"/>
      <c r="D24" s="2"/>
      <c r="E24" s="2"/>
      <c r="F24" s="2"/>
      <c r="G24" s="2"/>
      <c r="H24" s="2"/>
      <c r="I24" s="2"/>
      <c r="J24" s="10">
        <f t="shared" si="2"/>
        <v>0</v>
      </c>
    </row>
    <row r="25" spans="1:10" x14ac:dyDescent="0.25">
      <c r="A25" s="91" t="s">
        <v>23</v>
      </c>
      <c r="B25" s="92"/>
      <c r="C25" s="2"/>
      <c r="D25" s="2"/>
      <c r="E25" s="2"/>
      <c r="F25" s="2"/>
      <c r="G25" s="2"/>
      <c r="H25" s="2"/>
      <c r="I25" s="2"/>
      <c r="J25" s="10">
        <f t="shared" si="2"/>
        <v>0</v>
      </c>
    </row>
    <row r="26" spans="1:10" x14ac:dyDescent="0.25">
      <c r="A26" s="91" t="s">
        <v>24</v>
      </c>
      <c r="B26" s="92"/>
      <c r="C26" s="2"/>
      <c r="D26" s="2"/>
      <c r="E26" s="2"/>
      <c r="F26" s="2"/>
      <c r="G26" s="2"/>
      <c r="H26" s="2"/>
      <c r="I26" s="2"/>
      <c r="J26" s="10">
        <f t="shared" si="2"/>
        <v>0</v>
      </c>
    </row>
    <row r="27" spans="1:10" x14ac:dyDescent="0.25">
      <c r="A27" s="87" t="s">
        <v>33</v>
      </c>
      <c r="B27" s="93"/>
      <c r="C27" s="2"/>
      <c r="D27" s="2"/>
      <c r="E27" s="2"/>
      <c r="F27" s="2"/>
      <c r="G27" s="2"/>
      <c r="H27" s="2"/>
      <c r="I27" s="2"/>
      <c r="J27" s="10">
        <f t="shared" si="2"/>
        <v>0</v>
      </c>
    </row>
    <row r="28" spans="1:10" x14ac:dyDescent="0.25">
      <c r="A28" s="87"/>
      <c r="B28" s="88"/>
      <c r="C28" s="2"/>
      <c r="D28" s="2"/>
      <c r="E28" s="2"/>
      <c r="F28" s="2"/>
      <c r="G28" s="2"/>
      <c r="H28" s="2"/>
      <c r="I28" s="2"/>
      <c r="J28" s="10">
        <f t="shared" si="2"/>
        <v>0</v>
      </c>
    </row>
    <row r="29" spans="1:10" x14ac:dyDescent="0.25">
      <c r="A29" s="87"/>
      <c r="B29" s="88"/>
      <c r="C29" s="2"/>
      <c r="D29" s="2"/>
      <c r="E29" s="2"/>
      <c r="F29" s="2"/>
      <c r="G29" s="2"/>
      <c r="H29" s="2"/>
      <c r="I29" s="2"/>
      <c r="J29" s="10">
        <f t="shared" si="2"/>
        <v>0</v>
      </c>
    </row>
    <row r="30" spans="1:10" x14ac:dyDescent="0.25">
      <c r="A30" s="87"/>
      <c r="B30" s="88"/>
      <c r="C30" s="2"/>
      <c r="D30" s="2"/>
      <c r="E30" s="2"/>
      <c r="F30" s="2"/>
      <c r="G30" s="2"/>
      <c r="H30" s="2"/>
      <c r="I30" s="2"/>
      <c r="J30" s="10">
        <f t="shared" si="2"/>
        <v>0</v>
      </c>
    </row>
    <row r="31" spans="1:10" ht="15.6" thickBot="1" x14ac:dyDescent="0.3">
      <c r="A31" s="89"/>
      <c r="B31" s="90"/>
      <c r="C31" s="2"/>
      <c r="D31" s="2"/>
      <c r="E31" s="2"/>
      <c r="F31" s="2"/>
      <c r="G31" s="2"/>
      <c r="H31" s="2"/>
      <c r="I31" s="2"/>
      <c r="J31" s="11">
        <f>SUM(C31:I31)</f>
        <v>0</v>
      </c>
    </row>
    <row r="32" spans="1:10" ht="13.8" thickTop="1" x14ac:dyDescent="0.25">
      <c r="A32" s="105"/>
      <c r="B32" s="106"/>
      <c r="C32" s="12"/>
      <c r="D32" s="12"/>
      <c r="E32" s="12"/>
      <c r="F32" s="12"/>
      <c r="G32" s="12"/>
      <c r="H32" s="12"/>
      <c r="I32" s="12"/>
      <c r="J32" s="29"/>
    </row>
    <row r="33" spans="1:10" ht="16.2" thickBot="1" x14ac:dyDescent="0.35">
      <c r="A33" s="107" t="s">
        <v>25</v>
      </c>
      <c r="B33" s="108"/>
      <c r="C33" s="74">
        <f>SUM(C15:C16)+SUM(C18:C31)</f>
        <v>0</v>
      </c>
      <c r="D33" s="74">
        <f t="shared" ref="D33:J33" si="4">SUM(D15:D16)+SUM(D18:D31)</f>
        <v>0</v>
      </c>
      <c r="E33" s="74">
        <f t="shared" si="4"/>
        <v>0</v>
      </c>
      <c r="F33" s="74">
        <f t="shared" si="4"/>
        <v>0</v>
      </c>
      <c r="G33" s="74">
        <f t="shared" si="4"/>
        <v>0</v>
      </c>
      <c r="H33" s="74">
        <f t="shared" si="4"/>
        <v>0</v>
      </c>
      <c r="I33" s="74">
        <f t="shared" si="4"/>
        <v>0</v>
      </c>
      <c r="J33" s="75">
        <f t="shared" si="4"/>
        <v>0</v>
      </c>
    </row>
    <row r="34" spans="1:10" ht="15.6" thickTop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ht="13.8" x14ac:dyDescent="0.25">
      <c r="A35" s="5" t="s">
        <v>26</v>
      </c>
      <c r="B35" s="109"/>
      <c r="C35" s="110"/>
      <c r="D35" s="110"/>
      <c r="E35" s="110"/>
      <c r="F35" s="110"/>
      <c r="G35" s="110"/>
      <c r="H35" s="110"/>
      <c r="I35" s="110"/>
      <c r="J35" s="110"/>
    </row>
    <row r="36" spans="1:10" ht="15" x14ac:dyDescent="0.25">
      <c r="A36" s="5"/>
      <c r="B36" s="5"/>
      <c r="H36" s="3"/>
      <c r="I36" s="3"/>
      <c r="J36" s="3"/>
    </row>
    <row r="37" spans="1:10" ht="15" x14ac:dyDescent="0.25">
      <c r="A37" s="5" t="s">
        <v>37</v>
      </c>
      <c r="B37" s="5"/>
      <c r="F37" s="111"/>
      <c r="G37" s="111"/>
      <c r="H37" s="3"/>
      <c r="I37" s="3"/>
      <c r="J37" s="3"/>
    </row>
    <row r="38" spans="1:10" ht="15" customHeight="1" x14ac:dyDescent="0.25">
      <c r="A38" s="3"/>
      <c r="B38" s="30"/>
      <c r="C38" s="3"/>
      <c r="D38" s="3"/>
      <c r="E38" s="3"/>
      <c r="F38" s="3"/>
      <c r="G38" s="3"/>
      <c r="H38" s="3"/>
      <c r="I38" s="3"/>
      <c r="J38" s="3"/>
    </row>
    <row r="39" spans="1:10" ht="16.2" thickBot="1" x14ac:dyDescent="0.35">
      <c r="A39" s="5" t="s">
        <v>27</v>
      </c>
      <c r="B39" s="31" t="s">
        <v>74</v>
      </c>
      <c r="C39" s="81">
        <f>IF(B39="Individual",+B3,B5)</f>
        <v>0</v>
      </c>
      <c r="D39" s="81"/>
      <c r="E39" s="81"/>
      <c r="F39" s="81"/>
      <c r="G39" s="81"/>
      <c r="H39" s="81"/>
      <c r="I39" s="32" t="s">
        <v>28</v>
      </c>
      <c r="J39" s="76">
        <f>+J33</f>
        <v>0</v>
      </c>
    </row>
    <row r="40" spans="1:10" ht="15.6" thickTop="1" x14ac:dyDescent="0.25">
      <c r="A40" s="5" t="s">
        <v>75</v>
      </c>
      <c r="B40" s="31" t="s">
        <v>76</v>
      </c>
      <c r="C40" s="112">
        <f>IF(B40="Home",B8,B6)</f>
        <v>0</v>
      </c>
      <c r="D40" s="113"/>
      <c r="E40" s="113"/>
      <c r="F40" s="113"/>
      <c r="G40" s="113"/>
      <c r="H40" s="113"/>
      <c r="J40" s="32"/>
    </row>
    <row r="41" spans="1:10" ht="15" x14ac:dyDescent="0.25">
      <c r="A41" s="5"/>
      <c r="B41" s="3"/>
      <c r="C41" s="81">
        <f>IF(B40="Home",B9,B7)</f>
        <v>0</v>
      </c>
      <c r="D41" s="81"/>
      <c r="E41" s="81"/>
      <c r="F41" s="81"/>
      <c r="G41" s="81"/>
      <c r="H41" s="81"/>
      <c r="J41" s="32"/>
    </row>
    <row r="42" spans="1:10" ht="1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ht="15" x14ac:dyDescent="0.25">
      <c r="A43" s="103" t="s">
        <v>29</v>
      </c>
      <c r="B43" s="103"/>
      <c r="C43" s="103"/>
      <c r="D43" s="103"/>
      <c r="E43" s="103"/>
      <c r="F43" s="103"/>
      <c r="G43" s="103"/>
      <c r="H43" s="103"/>
      <c r="I43" s="103"/>
      <c r="J43" s="103"/>
    </row>
    <row r="44" spans="1:10" ht="1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ht="15" x14ac:dyDescent="0.25">
      <c r="A45" s="96"/>
      <c r="B45" s="96"/>
      <c r="C45" s="96"/>
      <c r="D45" s="96"/>
      <c r="E45" s="96"/>
      <c r="F45" s="96"/>
      <c r="G45" s="3"/>
      <c r="H45" s="104"/>
      <c r="I45" s="97"/>
      <c r="J45" s="97"/>
    </row>
    <row r="46" spans="1:10" ht="15" x14ac:dyDescent="0.25">
      <c r="A46" s="98" t="s">
        <v>30</v>
      </c>
      <c r="B46" s="98"/>
      <c r="C46" s="98"/>
      <c r="D46" s="98"/>
      <c r="E46" s="98"/>
      <c r="F46" s="98"/>
      <c r="G46" s="3"/>
      <c r="H46" s="98" t="s">
        <v>14</v>
      </c>
      <c r="I46" s="98"/>
      <c r="J46" s="98"/>
    </row>
    <row r="47" spans="1:10" ht="1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ht="15" x14ac:dyDescent="0.25">
      <c r="A48" s="96"/>
      <c r="B48" s="96"/>
      <c r="C48" s="96"/>
      <c r="D48" s="96"/>
      <c r="E48" s="96"/>
      <c r="F48" s="96"/>
      <c r="G48" s="3"/>
      <c r="H48" s="97"/>
      <c r="I48" s="97"/>
      <c r="J48" s="97"/>
    </row>
    <row r="49" spans="1:10" ht="15" x14ac:dyDescent="0.25">
      <c r="A49" s="98" t="s">
        <v>128</v>
      </c>
      <c r="B49" s="98"/>
      <c r="C49" s="98"/>
      <c r="D49" s="98"/>
      <c r="E49" s="98"/>
      <c r="F49" s="98"/>
      <c r="G49" s="3"/>
      <c r="H49" s="98" t="s">
        <v>14</v>
      </c>
      <c r="I49" s="98"/>
      <c r="J49" s="98"/>
    </row>
    <row r="50" spans="1:10" ht="15" x14ac:dyDescent="0.25">
      <c r="A50" s="99" t="s">
        <v>129</v>
      </c>
      <c r="B50" s="99"/>
      <c r="C50" s="99"/>
      <c r="D50" s="99"/>
      <c r="E50" s="99"/>
      <c r="F50" s="99"/>
      <c r="G50" s="3"/>
      <c r="H50" s="3"/>
      <c r="I50" s="3"/>
      <c r="J50" s="3"/>
    </row>
    <row r="51" spans="1:10" ht="1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ht="15" customHeight="1" thickBot="1" x14ac:dyDescent="0.45">
      <c r="A52" s="33" t="s">
        <v>38</v>
      </c>
      <c r="B52" s="34"/>
      <c r="C52" s="34"/>
      <c r="D52" s="34"/>
      <c r="E52" s="34"/>
      <c r="F52" s="34"/>
      <c r="G52" s="35" t="s">
        <v>31</v>
      </c>
      <c r="H52" s="35"/>
      <c r="I52" s="8"/>
      <c r="J52" s="9"/>
    </row>
    <row r="53" spans="1:10" ht="15" customHeight="1" thickTop="1" x14ac:dyDescent="0.4">
      <c r="A53" s="36" t="s">
        <v>130</v>
      </c>
      <c r="B53" s="37"/>
      <c r="C53" s="38"/>
      <c r="D53" s="22"/>
      <c r="E53" s="3"/>
      <c r="F53" s="34"/>
      <c r="G53" s="102" t="s">
        <v>32</v>
      </c>
      <c r="H53" s="102"/>
      <c r="I53" s="114"/>
      <c r="J53" s="115"/>
    </row>
    <row r="54" spans="1:10" ht="15" customHeight="1" thickBot="1" x14ac:dyDescent="0.45">
      <c r="A54" s="39" t="s">
        <v>141</v>
      </c>
      <c r="B54" s="40"/>
      <c r="C54" s="41"/>
      <c r="D54" s="34"/>
      <c r="E54" s="3"/>
      <c r="F54" s="34"/>
    </row>
    <row r="55" spans="1:10" ht="15" customHeight="1" thickTop="1" thickBot="1" x14ac:dyDescent="0.35">
      <c r="A55" s="42"/>
      <c r="B55" s="43"/>
      <c r="C55" s="43"/>
      <c r="D55" s="44"/>
      <c r="E55" s="45" t="s">
        <v>36</v>
      </c>
      <c r="F55" s="46" t="s">
        <v>142</v>
      </c>
      <c r="G55" s="47"/>
      <c r="H55" s="47"/>
      <c r="I55" s="48">
        <v>0.67</v>
      </c>
    </row>
    <row r="56" spans="1:10" ht="15" customHeight="1" thickBot="1" x14ac:dyDescent="0.35">
      <c r="A56" s="42" t="s">
        <v>39</v>
      </c>
      <c r="B56" s="43"/>
      <c r="C56" s="43"/>
      <c r="D56" s="44"/>
      <c r="E56" s="49"/>
      <c r="F56" s="46" t="s">
        <v>143</v>
      </c>
      <c r="G56" s="49"/>
      <c r="H56" s="49"/>
      <c r="I56" s="48">
        <v>0.7</v>
      </c>
    </row>
    <row r="57" spans="1:10" ht="15" customHeight="1" thickTop="1" thickBot="1" x14ac:dyDescent="0.35">
      <c r="A57" s="59" t="s">
        <v>131</v>
      </c>
      <c r="B57" s="60"/>
      <c r="C57" s="61"/>
      <c r="D57" s="44"/>
      <c r="E57" s="22"/>
      <c r="F57" s="22"/>
      <c r="G57" s="22"/>
      <c r="H57" s="22"/>
      <c r="I57" s="22"/>
      <c r="J57" s="22"/>
    </row>
    <row r="58" spans="1:10" ht="15" customHeight="1" x14ac:dyDescent="0.3">
      <c r="A58" s="63" t="s">
        <v>134</v>
      </c>
      <c r="B58" s="43"/>
      <c r="C58" s="64"/>
      <c r="D58" s="44"/>
      <c r="E58" s="116" t="s">
        <v>81</v>
      </c>
      <c r="F58" s="117"/>
      <c r="G58" s="117"/>
      <c r="H58" s="117"/>
      <c r="I58" s="117"/>
      <c r="J58" s="118"/>
    </row>
    <row r="59" spans="1:10" ht="15" customHeight="1" x14ac:dyDescent="0.3">
      <c r="A59" s="50" t="s">
        <v>132</v>
      </c>
      <c r="B59" s="51"/>
      <c r="C59" s="52"/>
      <c r="D59" s="44"/>
      <c r="E59" s="53" t="s">
        <v>77</v>
      </c>
      <c r="G59" s="54">
        <v>50210</v>
      </c>
      <c r="H59" s="55">
        <f>+J15+J16+J18+J19+J20+J21</f>
        <v>0</v>
      </c>
      <c r="I59" s="56"/>
      <c r="J59" s="57"/>
    </row>
    <row r="60" spans="1:10" ht="15.6" thickBot="1" x14ac:dyDescent="0.3">
      <c r="A60" s="65" t="s">
        <v>133</v>
      </c>
      <c r="B60" s="40"/>
      <c r="C60" s="41"/>
      <c r="D60" s="3"/>
      <c r="E60" s="53" t="s">
        <v>20</v>
      </c>
      <c r="G60" s="54">
        <v>50215</v>
      </c>
      <c r="H60" s="58">
        <f>+J22</f>
        <v>0</v>
      </c>
      <c r="I60" s="56"/>
      <c r="J60" s="57"/>
    </row>
    <row r="61" spans="1:10" ht="15.6" thickTop="1" x14ac:dyDescent="0.25">
      <c r="D61" s="3"/>
      <c r="E61" s="62" t="s">
        <v>78</v>
      </c>
      <c r="G61" s="54">
        <v>50220</v>
      </c>
      <c r="H61" s="55">
        <f>+J23+J24+J25</f>
        <v>0</v>
      </c>
      <c r="I61" s="56"/>
      <c r="J61" s="57"/>
    </row>
    <row r="62" spans="1:10" ht="15" x14ac:dyDescent="0.25">
      <c r="D62" s="3"/>
      <c r="E62" s="53" t="s">
        <v>79</v>
      </c>
      <c r="G62" s="54">
        <v>50225</v>
      </c>
      <c r="H62" s="55">
        <f>+J26+J27</f>
        <v>0</v>
      </c>
      <c r="I62" s="56"/>
      <c r="J62" s="57"/>
    </row>
    <row r="63" spans="1:10" ht="15" x14ac:dyDescent="0.25">
      <c r="D63" s="3"/>
      <c r="E63" s="53" t="s">
        <v>80</v>
      </c>
      <c r="G63" s="54"/>
      <c r="H63" s="55">
        <f>+J28+J29+J30+J31</f>
        <v>0</v>
      </c>
      <c r="I63" s="56"/>
      <c r="J63" s="57"/>
    </row>
    <row r="64" spans="1:10" ht="15.6" thickBot="1" x14ac:dyDescent="0.3">
      <c r="D64" s="3"/>
      <c r="E64" s="66" t="s">
        <v>25</v>
      </c>
      <c r="F64" s="67"/>
      <c r="G64" s="67"/>
      <c r="H64" s="68">
        <f>SUM(H59:H63)</f>
        <v>0</v>
      </c>
      <c r="I64" s="69"/>
      <c r="J64" s="70"/>
    </row>
    <row r="65" spans="1:10" ht="15" x14ac:dyDescent="0.25">
      <c r="D65" s="3"/>
    </row>
    <row r="66" spans="1:10" ht="15" x14ac:dyDescent="0.25">
      <c r="D66" s="3"/>
      <c r="E66" s="3"/>
      <c r="F66" s="3"/>
      <c r="G66" s="3"/>
      <c r="H66" s="3"/>
      <c r="I66" s="3"/>
      <c r="J66" s="3"/>
    </row>
    <row r="67" spans="1:10" ht="15" x14ac:dyDescent="0.25">
      <c r="A67" s="71"/>
      <c r="B67" s="3"/>
      <c r="C67" s="3"/>
      <c r="D67" s="3"/>
      <c r="E67" s="3"/>
      <c r="F67" s="3"/>
      <c r="G67" s="3"/>
      <c r="H67" s="3"/>
      <c r="I67" s="3"/>
      <c r="J67" s="3"/>
    </row>
    <row r="68" spans="1:10" ht="15" x14ac:dyDescent="0.25">
      <c r="A68" s="71"/>
      <c r="B68" s="3"/>
      <c r="C68" s="3"/>
      <c r="D68" s="3"/>
      <c r="E68" s="3"/>
      <c r="F68" s="3"/>
      <c r="G68" s="3"/>
      <c r="H68" s="3"/>
      <c r="I68" s="3"/>
      <c r="J68" s="3"/>
    </row>
    <row r="69" spans="1:10" ht="15" x14ac:dyDescent="0.25">
      <c r="A69" s="51"/>
      <c r="B69" s="3"/>
      <c r="C69" s="3"/>
      <c r="D69" s="3"/>
      <c r="E69" s="3"/>
      <c r="F69" s="3"/>
      <c r="G69" s="3"/>
      <c r="H69" s="3"/>
      <c r="I69" s="3"/>
      <c r="J69" s="3"/>
    </row>
    <row r="70" spans="1:10" ht="1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ht="1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ht="1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ht="1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ht="1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ht="1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ht="1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ht="1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ht="1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ht="1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ht="1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ht="1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ht="1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ht="1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ht="1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ht="1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ht="1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ht="1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ht="1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ht="1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ht="1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ht="1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ht="1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ht="1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ht="1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ht="1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ht="1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ht="1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ht="1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ht="1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ht="1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ht="1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ht="1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ht="1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ht="1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ht="1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ht="1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ht="1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ht="1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ht="1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ht="1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ht="1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ht="1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ht="1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ht="1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ht="1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ht="1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ht="1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ht="1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ht="1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ht="1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ht="1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ht="1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ht="1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ht="1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ht="1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ht="1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ht="1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ht="1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ht="1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ht="1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ht="1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ht="1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ht="1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ht="1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ht="1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ht="1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ht="1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ht="1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ht="1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ht="1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ht="1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ht="1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ht="1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ht="1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ht="1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ht="1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ht="1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</row>
    <row r="148" spans="1:10" ht="1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</row>
    <row r="149" spans="1:10" ht="1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</row>
    <row r="150" spans="1:10" ht="1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1" spans="1:10" ht="1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</row>
    <row r="152" spans="1:10" ht="1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</row>
    <row r="153" spans="1:10" ht="1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</row>
    <row r="154" spans="1:10" ht="1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</row>
    <row r="155" spans="1:10" ht="1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</row>
    <row r="156" spans="1:10" ht="1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57" spans="1:10" ht="1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</row>
    <row r="158" spans="1:10" ht="1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</row>
    <row r="159" spans="1:10" ht="1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</row>
    <row r="160" spans="1:10" ht="1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</row>
    <row r="161" spans="1:10" ht="1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</row>
    <row r="162" spans="1:10" ht="1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</row>
    <row r="163" spans="1:10" ht="1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</row>
    <row r="164" spans="1:10" ht="15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</row>
    <row r="165" spans="1:10" ht="1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</row>
    <row r="166" spans="1:10" ht="1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</row>
    <row r="167" spans="1:10" ht="1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</row>
    <row r="168" spans="1:10" ht="1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</row>
    <row r="169" spans="1:10" ht="1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</row>
    <row r="170" spans="1:10" ht="1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</row>
    <row r="171" spans="1:10" ht="1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</row>
    <row r="172" spans="1:10" ht="1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</row>
    <row r="173" spans="1:10" ht="1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</row>
    <row r="174" spans="1:10" ht="1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</row>
    <row r="175" spans="1:10" ht="1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</row>
    <row r="176" spans="1:10" ht="1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</row>
    <row r="177" spans="1:10" ht="15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</row>
    <row r="178" spans="1:10" ht="15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</row>
    <row r="179" spans="1:10" ht="1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</row>
    <row r="180" spans="1:10" ht="1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</row>
    <row r="181" spans="1:10" ht="15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</row>
    <row r="182" spans="1:10" ht="15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</row>
    <row r="183" spans="1:10" ht="1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</row>
    <row r="184" spans="1:10" ht="15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</row>
    <row r="185" spans="1:10" ht="1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</row>
    <row r="186" spans="1:10" ht="15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</row>
    <row r="187" spans="1:10" ht="1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</row>
    <row r="188" spans="1:10" ht="15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</row>
    <row r="189" spans="1:10" ht="15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</row>
    <row r="190" spans="1:10" ht="15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</row>
    <row r="191" spans="1:10" ht="15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</row>
    <row r="192" spans="1:10" ht="15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</row>
    <row r="193" spans="1:10" ht="15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</row>
    <row r="194" spans="1:10" ht="15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</row>
    <row r="195" spans="1:10" ht="15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</row>
    <row r="196" spans="1:10" ht="15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</row>
    <row r="197" spans="1:10" ht="15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</row>
    <row r="198" spans="1:10" ht="15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</row>
    <row r="199" spans="1:10" ht="15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</row>
    <row r="200" spans="1:10" ht="1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</row>
    <row r="201" spans="1:10" ht="15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</row>
    <row r="202" spans="1:10" ht="1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</row>
    <row r="203" spans="1:10" ht="1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</row>
    <row r="204" spans="1:10" ht="1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</row>
    <row r="205" spans="1:10" ht="1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</row>
    <row r="206" spans="1:10" ht="15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</row>
    <row r="207" spans="1:10" ht="15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</row>
    <row r="208" spans="1:10" ht="15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</row>
    <row r="209" spans="1:10" ht="15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</row>
    <row r="210" spans="1:10" ht="15" x14ac:dyDescent="0.25">
      <c r="A210" s="3"/>
      <c r="B210" s="3"/>
      <c r="C210" s="3"/>
    </row>
    <row r="211" spans="1:10" ht="15" x14ac:dyDescent="0.25">
      <c r="A211" s="3"/>
      <c r="B211" s="3"/>
      <c r="C211" s="3"/>
    </row>
    <row r="212" spans="1:10" ht="15" x14ac:dyDescent="0.25">
      <c r="A212" s="3"/>
      <c r="B212" s="3"/>
      <c r="C212" s="3"/>
    </row>
  </sheetData>
  <sheetProtection algorithmName="SHA-512" hashValue="vT8c5rTA9NUF8ATCf9n5F1+wUXh0MCdAXf5mSP2P9mSa7aTtv+4u9lDLyg9XxvLHZuY7Y0wxglJ0MpVcmhFERQ==" saltValue="Qzisd0RX5LFtao8KxkYzSA==" spinCount="100000" sheet="1" objects="1" scenarios="1" selectLockedCells="1"/>
  <protectedRanges>
    <protectedRange sqref="B3:F9" name="Range1"/>
    <protectedRange sqref="H6:J9" name="Range2"/>
    <protectedRange sqref="C14" name="Range3"/>
    <protectedRange sqref="C15:I17" name="Range4"/>
    <protectedRange sqref="C19:I31" name="Range5"/>
    <protectedRange sqref="A27:B31" name="Range6"/>
    <protectedRange sqref="B35" name="Range7"/>
    <protectedRange sqref="F37" name="Range8"/>
  </protectedRanges>
  <mergeCells count="53">
    <mergeCell ref="E58:J58"/>
    <mergeCell ref="H9:J9"/>
    <mergeCell ref="A1:J1"/>
    <mergeCell ref="B3:F3"/>
    <mergeCell ref="B5:F5"/>
    <mergeCell ref="A13:B13"/>
    <mergeCell ref="G3:J3"/>
    <mergeCell ref="H7:J7"/>
    <mergeCell ref="H8:J8"/>
    <mergeCell ref="A14:B14"/>
    <mergeCell ref="B7:F7"/>
    <mergeCell ref="B8:F8"/>
    <mergeCell ref="B9:F9"/>
    <mergeCell ref="A21:B21"/>
    <mergeCell ref="A22:B22"/>
    <mergeCell ref="A23:B23"/>
    <mergeCell ref="A16:B16"/>
    <mergeCell ref="A17:B17"/>
    <mergeCell ref="A19:B19"/>
    <mergeCell ref="G53:H53"/>
    <mergeCell ref="A43:J43"/>
    <mergeCell ref="A45:F45"/>
    <mergeCell ref="H45:J45"/>
    <mergeCell ref="A46:F46"/>
    <mergeCell ref="H46:J46"/>
    <mergeCell ref="A32:B32"/>
    <mergeCell ref="A33:B33"/>
    <mergeCell ref="B35:J35"/>
    <mergeCell ref="C39:H39"/>
    <mergeCell ref="F37:G37"/>
    <mergeCell ref="C40:H40"/>
    <mergeCell ref="I53:J53"/>
    <mergeCell ref="A48:F48"/>
    <mergeCell ref="H48:J48"/>
    <mergeCell ref="A49:F49"/>
    <mergeCell ref="H49:J49"/>
    <mergeCell ref="A50:F50"/>
    <mergeCell ref="C41:H41"/>
    <mergeCell ref="B4:F4"/>
    <mergeCell ref="B6:F6"/>
    <mergeCell ref="H4:J4"/>
    <mergeCell ref="H5:J5"/>
    <mergeCell ref="H6:J6"/>
    <mergeCell ref="A28:B28"/>
    <mergeCell ref="A29:B29"/>
    <mergeCell ref="A30:B30"/>
    <mergeCell ref="A31:B31"/>
    <mergeCell ref="A24:B24"/>
    <mergeCell ref="A25:B25"/>
    <mergeCell ref="A26:B26"/>
    <mergeCell ref="A27:B27"/>
    <mergeCell ref="A20:B20"/>
    <mergeCell ref="A15:B15"/>
  </mergeCells>
  <phoneticPr fontId="0" type="noConversion"/>
  <dataValidations count="4">
    <dataValidation type="list" allowBlank="1" showInputMessage="1" showErrorMessage="1" sqref="B39" xr:uid="{00000000-0002-0000-0000-000000000000}">
      <formula1>Check_Payable</formula1>
    </dataValidation>
    <dataValidation type="list" allowBlank="1" showInputMessage="1" showErrorMessage="1" sqref="B40" xr:uid="{00000000-0002-0000-0000-000001000000}">
      <formula1>Mail_Check</formula1>
    </dataValidation>
    <dataValidation type="list" allowBlank="1" showInputMessage="1" showErrorMessage="1" sqref="H4:J4" xr:uid="{00000000-0002-0000-0000-000002000000}">
      <formula1>Job_Title</formula1>
    </dataValidation>
    <dataValidation type="list" allowBlank="1" showInputMessage="1" showErrorMessage="1" sqref="H5:J5" xr:uid="{00000000-0002-0000-0000-000003000000}">
      <formula1>Committee</formula1>
    </dataValidation>
  </dataValidations>
  <pageMargins left="0.5" right="0.5" top="0.75" bottom="0.75" header="0.5" footer="0.5"/>
  <pageSetup scale="72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75"/>
  <sheetViews>
    <sheetView zoomScale="75" zoomScaleNormal="75" workbookViewId="0">
      <selection activeCell="B16" sqref="B16"/>
    </sheetView>
  </sheetViews>
  <sheetFormatPr defaultRowHeight="13.2" x14ac:dyDescent="0.25"/>
  <cols>
    <col min="1" max="1" width="26.44140625" customWidth="1"/>
    <col min="2" max="2" width="20" customWidth="1"/>
    <col min="3" max="3" width="43.77734375" customWidth="1"/>
  </cols>
  <sheetData>
    <row r="1" spans="1:7" ht="13.8" x14ac:dyDescent="0.25">
      <c r="A1" s="7" t="s">
        <v>27</v>
      </c>
      <c r="B1" s="7" t="s">
        <v>74</v>
      </c>
    </row>
    <row r="2" spans="1:7" ht="13.8" x14ac:dyDescent="0.25">
      <c r="B2" s="7" t="s">
        <v>73</v>
      </c>
    </row>
    <row r="5" spans="1:7" ht="13.8" x14ac:dyDescent="0.25">
      <c r="A5" s="7" t="s">
        <v>75</v>
      </c>
      <c r="B5" s="7" t="s">
        <v>76</v>
      </c>
    </row>
    <row r="6" spans="1:7" ht="13.8" x14ac:dyDescent="0.25">
      <c r="B6" s="7" t="s">
        <v>73</v>
      </c>
    </row>
    <row r="9" spans="1:7" ht="13.8" x14ac:dyDescent="0.25">
      <c r="A9" s="7" t="s">
        <v>65</v>
      </c>
      <c r="B9" s="7" t="s">
        <v>116</v>
      </c>
    </row>
    <row r="10" spans="1:7" ht="13.8" x14ac:dyDescent="0.25">
      <c r="B10" s="7" t="s">
        <v>117</v>
      </c>
      <c r="G10" s="7"/>
    </row>
    <row r="11" spans="1:7" ht="13.8" x14ac:dyDescent="0.25">
      <c r="B11" s="7" t="s">
        <v>118</v>
      </c>
    </row>
    <row r="12" spans="1:7" ht="13.8" x14ac:dyDescent="0.25">
      <c r="B12" s="7" t="s">
        <v>137</v>
      </c>
    </row>
    <row r="13" spans="1:7" ht="13.8" x14ac:dyDescent="0.25">
      <c r="B13" s="7" t="s">
        <v>138</v>
      </c>
    </row>
    <row r="14" spans="1:7" ht="13.8" x14ac:dyDescent="0.25">
      <c r="B14" s="7" t="s">
        <v>139</v>
      </c>
    </row>
    <row r="15" spans="1:7" ht="13.8" x14ac:dyDescent="0.25">
      <c r="B15" s="7" t="s">
        <v>140</v>
      </c>
    </row>
    <row r="16" spans="1:7" ht="13.8" x14ac:dyDescent="0.25">
      <c r="B16" s="7" t="s">
        <v>109</v>
      </c>
    </row>
    <row r="17" spans="2:2" ht="13.8" x14ac:dyDescent="0.25">
      <c r="B17" s="7" t="s">
        <v>47</v>
      </c>
    </row>
    <row r="18" spans="2:2" ht="13.8" x14ac:dyDescent="0.25">
      <c r="B18" s="7" t="s">
        <v>48</v>
      </c>
    </row>
    <row r="19" spans="2:2" ht="13.8" x14ac:dyDescent="0.25">
      <c r="B19" s="7" t="s">
        <v>122</v>
      </c>
    </row>
    <row r="20" spans="2:2" ht="13.8" x14ac:dyDescent="0.25">
      <c r="B20" s="7" t="s">
        <v>115</v>
      </c>
    </row>
    <row r="21" spans="2:2" ht="13.8" x14ac:dyDescent="0.25">
      <c r="B21" s="7" t="s">
        <v>119</v>
      </c>
    </row>
    <row r="22" spans="2:2" ht="13.8" x14ac:dyDescent="0.25">
      <c r="B22" s="7" t="s">
        <v>120</v>
      </c>
    </row>
    <row r="23" spans="2:2" ht="13.8" x14ac:dyDescent="0.25">
      <c r="B23" s="7" t="s">
        <v>83</v>
      </c>
    </row>
    <row r="24" spans="2:2" ht="13.8" x14ac:dyDescent="0.25">
      <c r="B24" s="7" t="s">
        <v>108</v>
      </c>
    </row>
    <row r="25" spans="2:2" ht="13.8" x14ac:dyDescent="0.25">
      <c r="B25" s="7" t="s">
        <v>123</v>
      </c>
    </row>
    <row r="26" spans="2:2" ht="13.8" x14ac:dyDescent="0.25">
      <c r="B26" s="7" t="s">
        <v>121</v>
      </c>
    </row>
    <row r="27" spans="2:2" ht="13.8" x14ac:dyDescent="0.25">
      <c r="B27" s="7" t="s">
        <v>49</v>
      </c>
    </row>
    <row r="33" spans="1:2" ht="13.8" x14ac:dyDescent="0.25">
      <c r="A33" s="7" t="s">
        <v>43</v>
      </c>
      <c r="B33" s="7" t="s">
        <v>50</v>
      </c>
    </row>
    <row r="34" spans="1:2" ht="13.8" x14ac:dyDescent="0.25">
      <c r="A34" s="7"/>
      <c r="B34" s="7" t="s">
        <v>51</v>
      </c>
    </row>
    <row r="35" spans="1:2" ht="13.8" x14ac:dyDescent="0.25">
      <c r="A35" s="7"/>
      <c r="B35" s="7" t="s">
        <v>52</v>
      </c>
    </row>
    <row r="36" spans="1:2" ht="13.8" x14ac:dyDescent="0.25">
      <c r="A36" s="7"/>
      <c r="B36" s="7" t="s">
        <v>53</v>
      </c>
    </row>
    <row r="37" spans="1:2" ht="13.8" x14ac:dyDescent="0.25">
      <c r="A37" s="7"/>
      <c r="B37" s="7" t="s">
        <v>54</v>
      </c>
    </row>
    <row r="38" spans="1:2" ht="13.8" x14ac:dyDescent="0.25">
      <c r="A38" s="7"/>
      <c r="B38" s="7" t="s">
        <v>55</v>
      </c>
    </row>
    <row r="39" spans="1:2" ht="13.8" x14ac:dyDescent="0.25">
      <c r="A39" s="7"/>
      <c r="B39" s="7" t="s">
        <v>56</v>
      </c>
    </row>
    <row r="40" spans="1:2" ht="13.8" x14ac:dyDescent="0.25">
      <c r="A40" s="7"/>
      <c r="B40" s="7" t="s">
        <v>68</v>
      </c>
    </row>
    <row r="41" spans="1:2" ht="13.8" x14ac:dyDescent="0.25">
      <c r="A41" s="7"/>
      <c r="B41" s="7" t="s">
        <v>69</v>
      </c>
    </row>
    <row r="42" spans="1:2" ht="13.8" x14ac:dyDescent="0.25">
      <c r="A42" s="7"/>
      <c r="B42" s="7" t="s">
        <v>70</v>
      </c>
    </row>
    <row r="43" spans="1:2" ht="13.8" x14ac:dyDescent="0.25">
      <c r="A43" s="7"/>
      <c r="B43" s="7" t="s">
        <v>71</v>
      </c>
    </row>
    <row r="44" spans="1:2" ht="13.8" x14ac:dyDescent="0.25">
      <c r="A44" s="7"/>
      <c r="B44" s="7" t="s">
        <v>57</v>
      </c>
    </row>
    <row r="45" spans="1:2" ht="13.8" x14ac:dyDescent="0.25">
      <c r="A45" s="7"/>
      <c r="B45" s="7" t="s">
        <v>67</v>
      </c>
    </row>
    <row r="46" spans="1:2" ht="13.8" x14ac:dyDescent="0.25">
      <c r="A46" s="7"/>
      <c r="B46" s="7" t="s">
        <v>58</v>
      </c>
    </row>
    <row r="47" spans="1:2" ht="13.8" x14ac:dyDescent="0.25">
      <c r="A47" s="7"/>
      <c r="B47" s="7" t="s">
        <v>59</v>
      </c>
    </row>
    <row r="48" spans="1:2" ht="13.8" x14ac:dyDescent="0.25">
      <c r="A48" s="7"/>
      <c r="B48" s="7" t="s">
        <v>60</v>
      </c>
    </row>
    <row r="49" spans="1:7" ht="13.8" x14ac:dyDescent="0.25">
      <c r="A49" s="7"/>
      <c r="B49" s="7" t="s">
        <v>62</v>
      </c>
    </row>
    <row r="50" spans="1:7" ht="13.8" x14ac:dyDescent="0.25">
      <c r="A50" s="7"/>
      <c r="B50" s="7" t="s">
        <v>63</v>
      </c>
    </row>
    <row r="51" spans="1:7" ht="13.8" x14ac:dyDescent="0.25">
      <c r="A51" s="7"/>
      <c r="B51" s="7" t="s">
        <v>64</v>
      </c>
    </row>
    <row r="52" spans="1:7" ht="13.8" x14ac:dyDescent="0.25">
      <c r="A52" s="7"/>
      <c r="B52" s="7" t="s">
        <v>66</v>
      </c>
    </row>
    <row r="53" spans="1:7" ht="13.8" x14ac:dyDescent="0.25">
      <c r="A53" s="7"/>
      <c r="B53" s="7" t="s">
        <v>72</v>
      </c>
      <c r="G53" s="7"/>
    </row>
    <row r="54" spans="1:7" ht="13.8" x14ac:dyDescent="0.25">
      <c r="A54" s="7"/>
      <c r="B54" s="7" t="s">
        <v>61</v>
      </c>
    </row>
    <row r="55" spans="1:7" ht="13.8" x14ac:dyDescent="0.25">
      <c r="A55" s="7"/>
      <c r="B55" s="7"/>
    </row>
    <row r="57" spans="1:7" ht="13.8" x14ac:dyDescent="0.25">
      <c r="A57" s="80" t="s">
        <v>107</v>
      </c>
    </row>
    <row r="58" spans="1:7" ht="12.75" customHeight="1" x14ac:dyDescent="0.25">
      <c r="A58" s="79" t="s">
        <v>84</v>
      </c>
      <c r="B58" s="79" t="s">
        <v>85</v>
      </c>
      <c r="C58" s="79" t="s">
        <v>86</v>
      </c>
    </row>
    <row r="59" spans="1:7" ht="12.75" customHeight="1" x14ac:dyDescent="0.25">
      <c r="A59" s="78">
        <v>2024</v>
      </c>
      <c r="B59" s="78" t="s">
        <v>135</v>
      </c>
      <c r="C59" s="78" t="s">
        <v>136</v>
      </c>
    </row>
    <row r="60" spans="1:7" ht="12.75" customHeight="1" x14ac:dyDescent="0.25">
      <c r="A60" s="78">
        <v>2023</v>
      </c>
      <c r="B60" s="78" t="s">
        <v>126</v>
      </c>
      <c r="C60" s="78" t="s">
        <v>127</v>
      </c>
    </row>
    <row r="61" spans="1:7" ht="12.75" customHeight="1" x14ac:dyDescent="0.25">
      <c r="A61" s="78">
        <v>2022</v>
      </c>
      <c r="B61" s="78" t="s">
        <v>124</v>
      </c>
      <c r="C61" s="78" t="s">
        <v>125</v>
      </c>
    </row>
    <row r="62" spans="1:7" ht="12.75" customHeight="1" x14ac:dyDescent="0.25">
      <c r="A62" s="78">
        <v>2022</v>
      </c>
      <c r="B62" s="78" t="s">
        <v>112</v>
      </c>
      <c r="C62" s="78" t="s">
        <v>114</v>
      </c>
    </row>
    <row r="63" spans="1:7" ht="12.75" customHeight="1" x14ac:dyDescent="0.25">
      <c r="A63" s="78">
        <v>2021</v>
      </c>
      <c r="B63" s="78" t="s">
        <v>97</v>
      </c>
      <c r="C63" s="78" t="s">
        <v>111</v>
      </c>
    </row>
    <row r="64" spans="1:7" ht="12.75" customHeight="1" x14ac:dyDescent="0.25">
      <c r="A64" s="78">
        <v>2020</v>
      </c>
      <c r="B64" s="78" t="s">
        <v>95</v>
      </c>
      <c r="C64" s="78" t="s">
        <v>110</v>
      </c>
    </row>
    <row r="65" spans="1:3" ht="12.75" customHeight="1" x14ac:dyDescent="0.25">
      <c r="A65" s="78">
        <v>2019</v>
      </c>
      <c r="B65" s="78" t="s">
        <v>87</v>
      </c>
      <c r="C65" s="78" t="s">
        <v>88</v>
      </c>
    </row>
    <row r="66" spans="1:3" ht="12.75" customHeight="1" x14ac:dyDescent="0.25">
      <c r="A66" s="78">
        <v>2018</v>
      </c>
      <c r="B66" s="78" t="s">
        <v>89</v>
      </c>
      <c r="C66" s="78" t="s">
        <v>90</v>
      </c>
    </row>
    <row r="67" spans="1:3" ht="12.75" customHeight="1" x14ac:dyDescent="0.25">
      <c r="A67" s="78">
        <v>2017</v>
      </c>
      <c r="B67" s="78" t="s">
        <v>91</v>
      </c>
      <c r="C67" s="78" t="s">
        <v>92</v>
      </c>
    </row>
    <row r="68" spans="1:3" ht="12.75" customHeight="1" x14ac:dyDescent="0.25">
      <c r="A68" s="78">
        <v>2016</v>
      </c>
      <c r="B68" s="78" t="s">
        <v>93</v>
      </c>
      <c r="C68" s="78" t="s">
        <v>94</v>
      </c>
    </row>
    <row r="69" spans="1:3" ht="12.75" customHeight="1" x14ac:dyDescent="0.25">
      <c r="A69" s="78">
        <v>2015</v>
      </c>
      <c r="B69" s="78" t="s">
        <v>95</v>
      </c>
      <c r="C69" s="78" t="s">
        <v>96</v>
      </c>
    </row>
    <row r="70" spans="1:3" ht="12.75" customHeight="1" x14ac:dyDescent="0.25">
      <c r="A70" s="78">
        <v>2014</v>
      </c>
      <c r="B70" s="78" t="s">
        <v>97</v>
      </c>
      <c r="C70" s="78" t="s">
        <v>98</v>
      </c>
    </row>
    <row r="71" spans="1:3" ht="12.75" customHeight="1" x14ac:dyDescent="0.25">
      <c r="A71" s="78">
        <v>2013</v>
      </c>
      <c r="B71" s="78" t="s">
        <v>113</v>
      </c>
      <c r="C71" s="78" t="s">
        <v>99</v>
      </c>
    </row>
    <row r="72" spans="1:3" ht="12.75" customHeight="1" x14ac:dyDescent="0.25">
      <c r="A72" s="78">
        <v>2012</v>
      </c>
      <c r="B72" s="78" t="s">
        <v>100</v>
      </c>
      <c r="C72" s="78" t="s">
        <v>101</v>
      </c>
    </row>
    <row r="73" spans="1:3" ht="12.75" customHeight="1" x14ac:dyDescent="0.25">
      <c r="A73" s="78">
        <v>2011</v>
      </c>
      <c r="B73" s="78" t="s">
        <v>100</v>
      </c>
      <c r="C73" s="78" t="s">
        <v>102</v>
      </c>
    </row>
    <row r="74" spans="1:3" ht="12.75" customHeight="1" x14ac:dyDescent="0.25">
      <c r="A74" s="78">
        <v>2011</v>
      </c>
      <c r="B74" s="78" t="s">
        <v>103</v>
      </c>
      <c r="C74" s="78" t="s">
        <v>104</v>
      </c>
    </row>
    <row r="75" spans="1:3" ht="12.75" customHeight="1" x14ac:dyDescent="0.25">
      <c r="A75" s="78">
        <v>2010</v>
      </c>
      <c r="B75" s="78" t="s">
        <v>105</v>
      </c>
      <c r="C75" s="78" t="s">
        <v>106</v>
      </c>
    </row>
  </sheetData>
  <sortState xmlns:xlrd2="http://schemas.microsoft.com/office/spreadsheetml/2017/richdata2" ref="B9:B30">
    <sortCondition ref="B9"/>
  </sortState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>
      <selection activeCell="F31" sqref="F31"/>
    </sheetView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Expense Report</vt:lpstr>
      <vt:lpstr>Drop Down Lists</vt:lpstr>
      <vt:lpstr>Sheet3</vt:lpstr>
      <vt:lpstr>Check_Payable</vt:lpstr>
      <vt:lpstr>Committee</vt:lpstr>
      <vt:lpstr>Job_Title</vt:lpstr>
      <vt:lpstr>Mail_Check</vt:lpstr>
      <vt:lpstr>'Expense Report'!Print_Area</vt:lpstr>
    </vt:vector>
  </TitlesOfParts>
  <Company>University of Missouri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plainc</dc:creator>
  <cp:lastModifiedBy>Kalan, Jackie</cp:lastModifiedBy>
  <cp:lastPrinted>2016-12-28T17:46:45Z</cp:lastPrinted>
  <dcterms:created xsi:type="dcterms:W3CDTF">2002-11-19T05:56:06Z</dcterms:created>
  <dcterms:modified xsi:type="dcterms:W3CDTF">2025-03-03T14:37:02Z</dcterms:modified>
</cp:coreProperties>
</file>